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งวด1" sheetId="1" r:id="rId1"/>
    <sheet name="สรุป1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host1</author>
  </authors>
  <commentList>
    <comment ref="D7" authorId="0">
      <text>
        <r>
          <rPr>
            <b/>
            <sz val="8"/>
            <rFont val="Tahoma"/>
            <family val="0"/>
          </rPr>
          <t>host1:</t>
        </r>
        <r>
          <rPr>
            <sz val="8"/>
            <rFont val="Tahoma"/>
            <family val="0"/>
          </rPr>
          <t xml:space="preserve">
งบประมาณที่ได้รับอนุมัติทั้งโครงการ</t>
        </r>
      </text>
    </comment>
  </commentList>
</comments>
</file>

<file path=xl/sharedStrings.xml><?xml version="1.0" encoding="utf-8"?>
<sst xmlns="http://schemas.openxmlformats.org/spreadsheetml/2006/main" count="99" uniqueCount="83">
  <si>
    <t>เลขที่</t>
  </si>
  <si>
    <t>เงินฝากธนาคาร</t>
  </si>
  <si>
    <t>รายจ่าย</t>
  </si>
  <si>
    <t>วัน-เดือน-ปี</t>
  </si>
  <si>
    <t>รายการ</t>
  </si>
  <si>
    <t>รับ</t>
  </si>
  <si>
    <t>จ่าย</t>
  </si>
  <si>
    <t>คงเหลือ</t>
  </si>
  <si>
    <t>ค่าตอบแทน</t>
  </si>
  <si>
    <t>ค่าจ้าง</t>
  </si>
  <si>
    <t>ค่าใช้สอย</t>
  </si>
  <si>
    <t>ค่าวัสดุ</t>
  </si>
  <si>
    <t>ค่าครุภัณฑ์</t>
  </si>
  <si>
    <t>อื่นๆ</t>
  </si>
  <si>
    <t>รวม</t>
  </si>
  <si>
    <t>งบประมาณ</t>
  </si>
  <si>
    <t>(หัก) ค่าใช้จ่าย</t>
  </si>
  <si>
    <t>งบประมาณคงเหลือ</t>
  </si>
  <si>
    <t>ยอดยกไป</t>
  </si>
  <si>
    <t>หมวด</t>
  </si>
  <si>
    <t>ค่าใช้จ่าย</t>
  </si>
  <si>
    <t>รวมรายจ่าย</t>
  </si>
  <si>
    <t>งวดปัจจุบัน</t>
  </si>
  <si>
    <t>สะสมยกไป</t>
  </si>
  <si>
    <t>1. ค่าตอบแทน</t>
  </si>
  <si>
    <t>3. ค่าใช้สอย</t>
  </si>
  <si>
    <t>5. ........................</t>
  </si>
  <si>
    <t>จำนวนเงินที่ได้รับและจำนวนเงินคงเหลือ</t>
  </si>
  <si>
    <t>จำนวนเงินที่ได้รับ</t>
  </si>
  <si>
    <t>บาท</t>
  </si>
  <si>
    <t>ดอกเบี้ยรับ</t>
  </si>
  <si>
    <t>(A)</t>
  </si>
  <si>
    <t>(หัก)  ค่าใช้จ่าย</t>
  </si>
  <si>
    <t>(B)</t>
  </si>
  <si>
    <t>จำนวนเงินคงเหลือ (A) - (B)</t>
  </si>
  <si>
    <t>ลงนาม</t>
  </si>
  <si>
    <t xml:space="preserve">           หัวหน้าโครงการ</t>
  </si>
  <si>
    <t>2. ค่าจ้าง</t>
  </si>
  <si>
    <t>4. ค่าวัสดุ</t>
  </si>
  <si>
    <t>5. ค่าครุภัณฑ์</t>
  </si>
  <si>
    <t>(หัก) เงินยืมทดรองจ่าย</t>
  </si>
  <si>
    <t>(D)</t>
  </si>
  <si>
    <t>จำนวนเงินคงเหลือสุทธิ</t>
  </si>
  <si>
    <t>(C) -</t>
  </si>
  <si>
    <t>เจ้าหน้าที่การเงิน</t>
  </si>
  <si>
    <t>ใบสำคัญ</t>
  </si>
  <si>
    <t>ข้าพเจ้าขอรับรองว่ารายการใช้จ่ายเงินข้างต้นถูกต้องและมีต้นฉบับหลักฐานการจ่ายเงินทุกรายการ</t>
  </si>
  <si>
    <t>ลงชื่อ....................................................................................</t>
  </si>
  <si>
    <t>(นาย/นาง/นางสาว.............................................................................)</t>
  </si>
  <si>
    <t>หัวหน้าโครงการ</t>
  </si>
  <si>
    <t>วันที่.................................................................................</t>
  </si>
  <si>
    <t>ข้อตกลงที่........................</t>
  </si>
  <si>
    <t>ข้อตกลงรับทุนเลขที่ .....................</t>
  </si>
  <si>
    <t>โครงการ : ...........................................................................</t>
  </si>
  <si>
    <t xml:space="preserve">ชื่อหัวหน้าโครงการ  : </t>
  </si>
  <si>
    <t>รายงานในช่วงตั้งแต่วันที่ .......................... ถึงวันที่ ......................</t>
  </si>
  <si>
    <t>ได้รับเมื่อ .................</t>
  </si>
  <si>
    <t>งวด.......... ปี ..............</t>
  </si>
  <si>
    <t>รับเงินทุนงวดที่ 1</t>
  </si>
  <si>
    <t>ค่าสารเคมี</t>
  </si>
  <si>
    <t>aaa100</t>
  </si>
  <si>
    <t>ค่าตอบแทนผู้ช่วยวิจัย</t>
  </si>
  <si>
    <t>ค่าจ่างวิเคราะห์ข้อมูล</t>
  </si>
  <si>
    <t>ค่าจัดทำแบบสอบถาม</t>
  </si>
  <si>
    <t>ค่าจัดทำรายงานวิจัยฉบับสมบูรณ์</t>
  </si>
  <si>
    <t>รายงานสรุปการเงินงวดที่ 1</t>
  </si>
  <si>
    <t>4. อื่นๆ</t>
  </si>
  <si>
    <t>ค่าใช้จ่าย …….. เดือนแรกรวม</t>
  </si>
  <si>
    <t>1/001</t>
  </si>
  <si>
    <t>รับเงินทุนวิจัยงวดที่ 2</t>
  </si>
  <si>
    <t>ค่าวัสดุ ก.</t>
  </si>
  <si>
    <t>ค่าใช้สอย ก.</t>
  </si>
  <si>
    <t>ค่าใช้จ่ายอื่น ก.</t>
  </si>
  <si>
    <t xml:space="preserve">หมายเหตุ </t>
  </si>
  <si>
    <t>คือช่องที่ต้องกรอกข้อมูล ตามที่ได้รับอนุมัติ</t>
  </si>
  <si>
    <t>คือ ช่องที่กรอกเลขที่ใบสำคัญ (เลขที่บิล)</t>
  </si>
  <si>
    <t>คือ ช่องที่กรอกจำนวนเงินรับจ่ายจริง พร้อมแยกประเภทรายจ่าย</t>
  </si>
  <si>
    <t>เงินทุนรับ</t>
  </si>
  <si>
    <t>ส่วนที่ไม่ได้ใส่สีไว้ได้ใส่สูตรคำนวณไว้แล้วค่ะ จึงไม่ต้องกรอกค่ะ</t>
  </si>
  <si>
    <r>
      <t xml:space="preserve">ชื่อโครงการ  : </t>
    </r>
    <r>
      <rPr>
        <sz val="16"/>
        <rFont val="TH SarabunPSK"/>
        <family val="2"/>
      </rPr>
      <t xml:space="preserve"> </t>
    </r>
  </si>
  <si>
    <r>
      <t>บันทึกรายการรับ-จ่ายเงิน โครงการนวัตกรรม</t>
    </r>
    <r>
      <rPr>
        <sz val="16"/>
        <rFont val="TH SarabunPSK"/>
        <family val="2"/>
      </rPr>
      <t xml:space="preserve">                                          </t>
    </r>
  </si>
  <si>
    <t>นวัตกรรม 02</t>
  </si>
  <si>
    <t>นวัตกรรม.01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</si>
</sst>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mmm\-yyyy"/>
  </numFmts>
  <fonts count="48">
    <font>
      <sz val="14"/>
      <name val="Cordia New"/>
      <family val="0"/>
    </font>
    <font>
      <u val="single"/>
      <sz val="16"/>
      <name val="EucrosiaUPC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2"/>
      <name val="TH SarabunPSK"/>
      <family val="2"/>
    </font>
    <font>
      <sz val="16"/>
      <color indexed="14"/>
      <name val="TH SarabunPSK"/>
      <family val="2"/>
    </font>
    <font>
      <u val="single"/>
      <sz val="16"/>
      <name val="TH SarabunPSK"/>
      <family val="2"/>
    </font>
    <font>
      <i/>
      <sz val="16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3" fontId="7" fillId="33" borderId="20" xfId="42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3" fontId="7" fillId="33" borderId="0" xfId="42" applyFont="1" applyFill="1" applyAlignment="1">
      <alignment vertical="center"/>
    </xf>
    <xf numFmtId="43" fontId="7" fillId="33" borderId="21" xfId="42" applyFont="1" applyFill="1" applyBorder="1" applyAlignment="1">
      <alignment vertical="center"/>
    </xf>
    <xf numFmtId="43" fontId="7" fillId="33" borderId="23" xfId="42" applyFont="1" applyFill="1" applyBorder="1" applyAlignment="1">
      <alignment vertical="center"/>
    </xf>
    <xf numFmtId="43" fontId="7" fillId="0" borderId="12" xfId="42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3" fontId="7" fillId="0" borderId="15" xfId="42" applyFont="1" applyBorder="1" applyAlignment="1">
      <alignment vertical="center"/>
    </xf>
    <xf numFmtId="39" fontId="7" fillId="0" borderId="16" xfId="42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9" fontId="7" fillId="0" borderId="24" xfId="42" applyNumberFormat="1" applyFont="1" applyBorder="1" applyAlignment="1">
      <alignment vertical="center"/>
    </xf>
    <xf numFmtId="39" fontId="7" fillId="0" borderId="14" xfId="42" applyNumberFormat="1" applyFont="1" applyBorder="1" applyAlignment="1">
      <alignment vertical="center"/>
    </xf>
    <xf numFmtId="0" fontId="7" fillId="35" borderId="0" xfId="0" applyFont="1" applyFill="1" applyAlignment="1">
      <alignment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43" fontId="7" fillId="0" borderId="26" xfId="42" applyFont="1" applyBorder="1" applyAlignment="1">
      <alignment vertical="center"/>
    </xf>
    <xf numFmtId="39" fontId="7" fillId="0" borderId="27" xfId="42" applyNumberFormat="1" applyFont="1" applyBorder="1" applyAlignment="1">
      <alignment vertical="center"/>
    </xf>
    <xf numFmtId="43" fontId="7" fillId="0" borderId="28" xfId="42" applyFont="1" applyBorder="1" applyAlignment="1">
      <alignment vertical="center"/>
    </xf>
    <xf numFmtId="43" fontId="7" fillId="0" borderId="29" xfId="42" applyFont="1" applyBorder="1" applyAlignment="1">
      <alignment vertical="center"/>
    </xf>
    <xf numFmtId="43" fontId="7" fillId="0" borderId="25" xfId="42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9" fontId="7" fillId="0" borderId="34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/>
    </xf>
    <xf numFmtId="15" fontId="7" fillId="0" borderId="30" xfId="0" applyNumberFormat="1" applyFont="1" applyBorder="1" applyAlignment="1">
      <alignment vertical="center"/>
    </xf>
    <xf numFmtId="0" fontId="7" fillId="34" borderId="40" xfId="0" applyFont="1" applyFill="1" applyBorder="1" applyAlignment="1">
      <alignment vertical="center"/>
    </xf>
    <xf numFmtId="43" fontId="7" fillId="35" borderId="41" xfId="42" applyFont="1" applyFill="1" applyBorder="1" applyAlignment="1">
      <alignment vertical="center"/>
    </xf>
    <xf numFmtId="39" fontId="7" fillId="35" borderId="39" xfId="42" applyNumberFormat="1" applyFont="1" applyFill="1" applyBorder="1" applyAlignment="1">
      <alignment vertical="center"/>
    </xf>
    <xf numFmtId="43" fontId="7" fillId="35" borderId="42" xfId="42" applyFont="1" applyFill="1" applyBorder="1" applyAlignment="1">
      <alignment vertical="center"/>
    </xf>
    <xf numFmtId="43" fontId="7" fillId="35" borderId="38" xfId="42" applyFont="1" applyFill="1" applyBorder="1" applyAlignment="1">
      <alignment vertical="center"/>
    </xf>
    <xf numFmtId="43" fontId="7" fillId="35" borderId="39" xfId="42" applyFont="1" applyFill="1" applyBorder="1" applyAlignment="1">
      <alignment vertical="center"/>
    </xf>
    <xf numFmtId="43" fontId="7" fillId="35" borderId="43" xfId="42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43" fontId="7" fillId="0" borderId="41" xfId="42" applyFont="1" applyBorder="1" applyAlignment="1">
      <alignment vertical="center"/>
    </xf>
    <xf numFmtId="39" fontId="7" fillId="0" borderId="39" xfId="42" applyNumberFormat="1" applyFont="1" applyBorder="1" applyAlignment="1">
      <alignment vertical="center"/>
    </xf>
    <xf numFmtId="43" fontId="7" fillId="0" borderId="42" xfId="42" applyFont="1" applyBorder="1" applyAlignment="1">
      <alignment vertical="center"/>
    </xf>
    <xf numFmtId="43" fontId="7" fillId="0" borderId="38" xfId="42" applyFont="1" applyBorder="1" applyAlignment="1">
      <alignment vertical="center"/>
    </xf>
    <xf numFmtId="43" fontId="7" fillId="0" borderId="39" xfId="42" applyFont="1" applyBorder="1" applyAlignment="1">
      <alignment vertical="center"/>
    </xf>
    <xf numFmtId="43" fontId="7" fillId="0" borderId="43" xfId="42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43" fontId="7" fillId="0" borderId="45" xfId="42" applyFont="1" applyBorder="1" applyAlignment="1">
      <alignment vertical="center"/>
    </xf>
    <xf numFmtId="39" fontId="7" fillId="0" borderId="46" xfId="42" applyNumberFormat="1" applyFont="1" applyBorder="1" applyAlignment="1">
      <alignment vertical="center"/>
    </xf>
    <xf numFmtId="43" fontId="7" fillId="0" borderId="47" xfId="42" applyFont="1" applyBorder="1" applyAlignment="1">
      <alignment vertical="center"/>
    </xf>
    <xf numFmtId="43" fontId="7" fillId="0" borderId="46" xfId="42" applyFont="1" applyBorder="1" applyAlignment="1">
      <alignment vertical="center"/>
    </xf>
    <xf numFmtId="43" fontId="7" fillId="0" borderId="48" xfId="42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43" fontId="7" fillId="0" borderId="50" xfId="42" applyFont="1" applyBorder="1" applyAlignment="1">
      <alignment vertical="center"/>
    </xf>
    <xf numFmtId="43" fontId="7" fillId="0" borderId="51" xfId="42" applyFont="1" applyBorder="1" applyAlignment="1">
      <alignment vertical="center"/>
    </xf>
    <xf numFmtId="43" fontId="7" fillId="0" borderId="52" xfId="42" applyFont="1" applyBorder="1" applyAlignment="1">
      <alignment vertical="center"/>
    </xf>
    <xf numFmtId="43" fontId="7" fillId="0" borderId="53" xfId="4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3" fontId="7" fillId="0" borderId="0" xfId="42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43" fontId="7" fillId="0" borderId="0" xfId="42" applyFont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43" fontId="9" fillId="0" borderId="0" xfId="42" applyFont="1" applyBorder="1" applyAlignment="1">
      <alignment/>
    </xf>
    <xf numFmtId="43" fontId="4" fillId="0" borderId="0" xfId="42" applyFont="1" applyAlignment="1">
      <alignment/>
    </xf>
    <xf numFmtId="43" fontId="4" fillId="0" borderId="0" xfId="42" applyFont="1" applyBorder="1" applyAlignment="1">
      <alignment/>
    </xf>
    <xf numFmtId="194" fontId="10" fillId="0" borderId="0" xfId="0" applyNumberFormat="1" applyFont="1" applyAlignment="1">
      <alignment/>
    </xf>
    <xf numFmtId="194" fontId="9" fillId="0" borderId="54" xfId="0" applyNumberFormat="1" applyFont="1" applyBorder="1" applyAlignment="1">
      <alignment/>
    </xf>
    <xf numFmtId="194" fontId="4" fillId="0" borderId="54" xfId="0" applyNumberFormat="1" applyFont="1" applyBorder="1" applyAlignment="1">
      <alignment/>
    </xf>
    <xf numFmtId="43" fontId="4" fillId="0" borderId="54" xfId="42" applyFont="1" applyBorder="1" applyAlignment="1">
      <alignment/>
    </xf>
    <xf numFmtId="194" fontId="10" fillId="0" borderId="5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94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3" fontId="12" fillId="0" borderId="0" xfId="42" applyFont="1" applyAlignment="1">
      <alignment/>
    </xf>
    <xf numFmtId="194" fontId="4" fillId="0" borderId="55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5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B1">
      <selection activeCell="E17" sqref="E17"/>
    </sheetView>
  </sheetViews>
  <sheetFormatPr defaultColWidth="9.140625" defaultRowHeight="21.75"/>
  <cols>
    <col min="1" max="1" width="11.8515625" style="1" customWidth="1"/>
    <col min="2" max="2" width="24.57421875" style="1" customWidth="1"/>
    <col min="3" max="3" width="9.57421875" style="1" customWidth="1"/>
    <col min="4" max="4" width="11.140625" style="1" customWidth="1"/>
    <col min="5" max="5" width="12.140625" style="1" customWidth="1"/>
    <col min="6" max="6" width="10.7109375" style="1" customWidth="1"/>
    <col min="7" max="7" width="10.421875" style="1" customWidth="1"/>
    <col min="8" max="8" width="10.8515625" style="1" customWidth="1"/>
    <col min="9" max="9" width="11.7109375" style="1" customWidth="1"/>
    <col min="10" max="10" width="10.57421875" style="1" customWidth="1"/>
    <col min="11" max="11" width="10.00390625" style="1" customWidth="1"/>
    <col min="12" max="12" width="10.57421875" style="1" customWidth="1"/>
    <col min="13" max="13" width="11.00390625" style="1" customWidth="1"/>
    <col min="14" max="14" width="0.2890625" style="1" customWidth="1"/>
    <col min="15" max="16" width="9.140625" style="1" hidden="1" customWidth="1"/>
    <col min="17" max="16384" width="9.140625" style="1" customWidth="1"/>
  </cols>
  <sheetData>
    <row r="1" ht="24">
      <c r="M1" s="1" t="s">
        <v>81</v>
      </c>
    </row>
    <row r="2" spans="1:16" ht="24">
      <c r="A2" s="114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2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116" t="s">
        <v>79</v>
      </c>
      <c r="B4" s="117"/>
      <c r="C4" s="118"/>
      <c r="D4" s="118"/>
      <c r="E4" s="118"/>
      <c r="F4" s="118"/>
      <c r="G4" s="118"/>
      <c r="H4" s="118"/>
      <c r="I4" s="4"/>
      <c r="J4" s="4"/>
      <c r="K4" s="4"/>
      <c r="L4" s="4"/>
      <c r="M4" s="5" t="s">
        <v>51</v>
      </c>
      <c r="N4" s="6"/>
      <c r="O4" s="6"/>
      <c r="P4" s="6"/>
    </row>
    <row r="5" spans="1:16" s="10" customFormat="1" ht="15" customHeight="1">
      <c r="A5" s="7"/>
      <c r="B5" s="7"/>
      <c r="C5" s="8" t="s">
        <v>0</v>
      </c>
      <c r="D5" s="119" t="s">
        <v>1</v>
      </c>
      <c r="E5" s="120"/>
      <c r="F5" s="121"/>
      <c r="G5" s="120" t="s">
        <v>2</v>
      </c>
      <c r="H5" s="120"/>
      <c r="I5" s="120"/>
      <c r="J5" s="120"/>
      <c r="K5" s="120"/>
      <c r="L5" s="120"/>
      <c r="M5" s="121"/>
      <c r="N5" s="9"/>
      <c r="O5" s="9"/>
      <c r="P5" s="9"/>
    </row>
    <row r="6" spans="1:20" s="10" customFormat="1" ht="15" customHeight="1" thickBot="1">
      <c r="A6" s="11" t="s">
        <v>3</v>
      </c>
      <c r="B6" s="11" t="s">
        <v>4</v>
      </c>
      <c r="C6" s="12" t="s">
        <v>45</v>
      </c>
      <c r="D6" s="12" t="s">
        <v>5</v>
      </c>
      <c r="E6" s="13" t="s">
        <v>6</v>
      </c>
      <c r="F6" s="14" t="s">
        <v>7</v>
      </c>
      <c r="G6" s="15" t="s">
        <v>8</v>
      </c>
      <c r="H6" s="13" t="s">
        <v>9</v>
      </c>
      <c r="I6" s="15" t="s">
        <v>10</v>
      </c>
      <c r="J6" s="13" t="s">
        <v>11</v>
      </c>
      <c r="K6" s="15" t="s">
        <v>12</v>
      </c>
      <c r="L6" s="13" t="s">
        <v>13</v>
      </c>
      <c r="M6" s="14" t="s">
        <v>14</v>
      </c>
      <c r="N6" s="9"/>
      <c r="O6" s="9"/>
      <c r="P6" s="9"/>
      <c r="R6" s="10" t="s">
        <v>73</v>
      </c>
      <c r="S6" s="16"/>
      <c r="T6" s="10" t="s">
        <v>74</v>
      </c>
    </row>
    <row r="7" spans="1:20" s="27" customFormat="1" ht="15" customHeight="1">
      <c r="A7" s="17"/>
      <c r="B7" s="17" t="s">
        <v>15</v>
      </c>
      <c r="C7" s="18"/>
      <c r="D7" s="19">
        <v>200000</v>
      </c>
      <c r="E7" s="20"/>
      <c r="F7" s="21"/>
      <c r="G7" s="22">
        <v>40000</v>
      </c>
      <c r="H7" s="23">
        <v>40000</v>
      </c>
      <c r="I7" s="22">
        <v>50000</v>
      </c>
      <c r="J7" s="23">
        <v>40000</v>
      </c>
      <c r="K7" s="22">
        <v>0</v>
      </c>
      <c r="L7" s="24">
        <v>30000</v>
      </c>
      <c r="M7" s="25">
        <f>G7+H7+I7+J7+K7+L7</f>
        <v>200000</v>
      </c>
      <c r="N7" s="26"/>
      <c r="O7" s="26"/>
      <c r="P7" s="26"/>
      <c r="S7" s="28"/>
      <c r="T7" s="27" t="s">
        <v>75</v>
      </c>
    </row>
    <row r="8" spans="1:20" s="27" customFormat="1" ht="15" customHeight="1" thickBot="1">
      <c r="A8" s="17"/>
      <c r="B8" s="29" t="s">
        <v>16</v>
      </c>
      <c r="C8" s="30"/>
      <c r="D8" s="31"/>
      <c r="E8" s="32">
        <f>E27</f>
        <v>160000</v>
      </c>
      <c r="F8" s="33"/>
      <c r="G8" s="34">
        <f aca="true" t="shared" si="0" ref="G8:L8">G27</f>
        <v>20000</v>
      </c>
      <c r="H8" s="32">
        <f t="shared" si="0"/>
        <v>20000</v>
      </c>
      <c r="I8" s="32">
        <f t="shared" si="0"/>
        <v>50000</v>
      </c>
      <c r="J8" s="32">
        <f t="shared" si="0"/>
        <v>40000</v>
      </c>
      <c r="K8" s="32">
        <f t="shared" si="0"/>
        <v>0</v>
      </c>
      <c r="L8" s="32">
        <f t="shared" si="0"/>
        <v>30000</v>
      </c>
      <c r="M8" s="35">
        <f>G8+H8+I8+J8+K8+L8</f>
        <v>160000</v>
      </c>
      <c r="N8" s="26"/>
      <c r="O8" s="26"/>
      <c r="P8" s="26"/>
      <c r="S8" s="36"/>
      <c r="T8" s="27" t="s">
        <v>76</v>
      </c>
    </row>
    <row r="9" spans="1:19" s="27" customFormat="1" ht="15" customHeight="1" thickBot="1">
      <c r="A9" s="17"/>
      <c r="B9" s="37" t="s">
        <v>17</v>
      </c>
      <c r="C9" s="38"/>
      <c r="D9" s="39"/>
      <c r="E9" s="40"/>
      <c r="F9" s="41">
        <f>D7-E8</f>
        <v>40000</v>
      </c>
      <c r="G9" s="42">
        <f aca="true" t="shared" si="1" ref="G9:L9">G7-G8</f>
        <v>20000</v>
      </c>
      <c r="H9" s="42">
        <f t="shared" si="1"/>
        <v>20000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3">
        <f>G9+H9+I9+J9+K9+L9</f>
        <v>40000</v>
      </c>
      <c r="N9" s="26"/>
      <c r="O9" s="26"/>
      <c r="P9" s="26"/>
      <c r="S9" s="27" t="s">
        <v>78</v>
      </c>
    </row>
    <row r="10" spans="1:16" s="55" customFormat="1" ht="15" customHeight="1" thickTop="1">
      <c r="A10" s="44"/>
      <c r="B10" s="45"/>
      <c r="C10" s="46"/>
      <c r="D10" s="47"/>
      <c r="E10" s="48"/>
      <c r="F10" s="49"/>
      <c r="G10" s="50"/>
      <c r="H10" s="51"/>
      <c r="I10" s="51"/>
      <c r="J10" s="51"/>
      <c r="K10" s="51"/>
      <c r="L10" s="52"/>
      <c r="M10" s="45"/>
      <c r="N10" s="53"/>
      <c r="O10" s="54"/>
      <c r="P10" s="54"/>
    </row>
    <row r="11" spans="1:16" s="55" customFormat="1" ht="15" customHeight="1" thickBot="1">
      <c r="A11" s="56">
        <v>19756</v>
      </c>
      <c r="B11" s="44" t="s">
        <v>58</v>
      </c>
      <c r="C11" s="57"/>
      <c r="D11" s="58">
        <v>100000</v>
      </c>
      <c r="E11" s="59"/>
      <c r="F11" s="60"/>
      <c r="G11" s="61"/>
      <c r="H11" s="62"/>
      <c r="I11" s="62"/>
      <c r="J11" s="62"/>
      <c r="K11" s="62"/>
      <c r="L11" s="63"/>
      <c r="M11" s="35">
        <f>G11+H11+I11+J11+K11+L11</f>
        <v>0</v>
      </c>
      <c r="N11" s="53"/>
      <c r="O11" s="54"/>
      <c r="P11" s="54"/>
    </row>
    <row r="12" spans="1:16" s="55" customFormat="1" ht="15" customHeight="1" thickBot="1">
      <c r="A12" s="56">
        <v>19756</v>
      </c>
      <c r="B12" s="44" t="s">
        <v>59</v>
      </c>
      <c r="C12" s="57" t="s">
        <v>60</v>
      </c>
      <c r="D12" s="58"/>
      <c r="E12" s="59">
        <v>20000</v>
      </c>
      <c r="F12" s="60"/>
      <c r="G12" s="61"/>
      <c r="H12" s="62"/>
      <c r="I12" s="62"/>
      <c r="J12" s="62">
        <v>20000</v>
      </c>
      <c r="K12" s="62"/>
      <c r="L12" s="63"/>
      <c r="M12" s="35">
        <f aca="true" t="shared" si="2" ref="M12:M26">G12+H12+I12+J12+K12+L12</f>
        <v>20000</v>
      </c>
      <c r="N12" s="53"/>
      <c r="O12" s="54"/>
      <c r="P12" s="54"/>
    </row>
    <row r="13" spans="1:16" s="55" customFormat="1" ht="15" customHeight="1" thickBot="1">
      <c r="A13" s="56">
        <v>19756</v>
      </c>
      <c r="B13" s="44" t="s">
        <v>61</v>
      </c>
      <c r="C13" s="57" t="s">
        <v>68</v>
      </c>
      <c r="D13" s="58"/>
      <c r="E13" s="59">
        <v>20000</v>
      </c>
      <c r="F13" s="60"/>
      <c r="G13" s="61">
        <v>20000</v>
      </c>
      <c r="H13" s="62"/>
      <c r="I13" s="62"/>
      <c r="J13" s="62"/>
      <c r="K13" s="62"/>
      <c r="L13" s="63"/>
      <c r="M13" s="35">
        <f t="shared" si="2"/>
        <v>20000</v>
      </c>
      <c r="N13" s="53"/>
      <c r="O13" s="54"/>
      <c r="P13" s="54"/>
    </row>
    <row r="14" spans="1:16" s="55" customFormat="1" ht="15" customHeight="1" thickBot="1">
      <c r="A14" s="56">
        <v>19756</v>
      </c>
      <c r="B14" s="44" t="s">
        <v>62</v>
      </c>
      <c r="C14" s="57"/>
      <c r="D14" s="58"/>
      <c r="E14" s="59">
        <v>20000</v>
      </c>
      <c r="F14" s="60"/>
      <c r="G14" s="61"/>
      <c r="H14" s="62">
        <v>20000</v>
      </c>
      <c r="I14" s="62"/>
      <c r="J14" s="62"/>
      <c r="K14" s="62"/>
      <c r="L14" s="63"/>
      <c r="M14" s="35">
        <f t="shared" si="2"/>
        <v>20000</v>
      </c>
      <c r="N14" s="53"/>
      <c r="O14" s="54"/>
      <c r="P14" s="54"/>
    </row>
    <row r="15" spans="1:16" s="55" customFormat="1" ht="15" customHeight="1" thickBot="1">
      <c r="A15" s="56">
        <v>19756</v>
      </c>
      <c r="B15" s="44" t="s">
        <v>63</v>
      </c>
      <c r="C15" s="57"/>
      <c r="D15" s="58"/>
      <c r="E15" s="59">
        <v>10000</v>
      </c>
      <c r="F15" s="60"/>
      <c r="G15" s="61"/>
      <c r="H15" s="62"/>
      <c r="I15" s="62">
        <v>10000</v>
      </c>
      <c r="J15" s="62"/>
      <c r="K15" s="62"/>
      <c r="L15" s="63"/>
      <c r="M15" s="35">
        <f t="shared" si="2"/>
        <v>10000</v>
      </c>
      <c r="N15" s="53"/>
      <c r="O15" s="54"/>
      <c r="P15" s="54"/>
    </row>
    <row r="16" spans="1:16" s="55" customFormat="1" ht="15" customHeight="1" thickBot="1">
      <c r="A16" s="56">
        <v>238959</v>
      </c>
      <c r="B16" s="44" t="s">
        <v>72</v>
      </c>
      <c r="C16" s="57"/>
      <c r="D16" s="58"/>
      <c r="E16" s="59">
        <v>25000</v>
      </c>
      <c r="F16" s="60"/>
      <c r="G16" s="61"/>
      <c r="H16" s="62"/>
      <c r="I16" s="62"/>
      <c r="J16" s="62"/>
      <c r="K16" s="62"/>
      <c r="L16" s="63">
        <v>25000</v>
      </c>
      <c r="M16" s="35">
        <f t="shared" si="2"/>
        <v>25000</v>
      </c>
      <c r="N16" s="53"/>
      <c r="O16" s="54"/>
      <c r="P16" s="54"/>
    </row>
    <row r="17" spans="1:16" s="55" customFormat="1" ht="15" customHeight="1" thickBot="1">
      <c r="A17" s="56">
        <v>238976</v>
      </c>
      <c r="B17" s="44" t="s">
        <v>69</v>
      </c>
      <c r="C17" s="57"/>
      <c r="D17" s="58">
        <v>50000</v>
      </c>
      <c r="E17" s="59"/>
      <c r="F17" s="60"/>
      <c r="G17" s="61"/>
      <c r="H17" s="62"/>
      <c r="I17" s="62"/>
      <c r="J17" s="62"/>
      <c r="K17" s="62"/>
      <c r="L17" s="63"/>
      <c r="M17" s="35">
        <f t="shared" si="2"/>
        <v>0</v>
      </c>
      <c r="N17" s="53"/>
      <c r="O17" s="54"/>
      <c r="P17" s="54"/>
    </row>
    <row r="18" spans="1:16" s="55" customFormat="1" ht="15" customHeight="1" thickBot="1">
      <c r="A18" s="56">
        <v>238979</v>
      </c>
      <c r="B18" s="44" t="s">
        <v>70</v>
      </c>
      <c r="C18" s="57"/>
      <c r="D18" s="58"/>
      <c r="E18" s="59">
        <v>20000</v>
      </c>
      <c r="F18" s="60"/>
      <c r="G18" s="61"/>
      <c r="H18" s="62"/>
      <c r="I18" s="62"/>
      <c r="J18" s="62">
        <v>20000</v>
      </c>
      <c r="K18" s="62"/>
      <c r="L18" s="63"/>
      <c r="M18" s="35">
        <f t="shared" si="2"/>
        <v>20000</v>
      </c>
      <c r="N18" s="53"/>
      <c r="O18" s="54"/>
      <c r="P18" s="54"/>
    </row>
    <row r="19" spans="1:16" s="55" customFormat="1" ht="15" customHeight="1" thickBot="1">
      <c r="A19" s="56"/>
      <c r="B19" s="44" t="s">
        <v>71</v>
      </c>
      <c r="C19" s="57"/>
      <c r="D19" s="58"/>
      <c r="E19" s="59">
        <v>40000</v>
      </c>
      <c r="F19" s="60"/>
      <c r="G19" s="61"/>
      <c r="H19" s="62"/>
      <c r="I19" s="62">
        <v>40000</v>
      </c>
      <c r="J19" s="62"/>
      <c r="K19" s="62"/>
      <c r="L19" s="63"/>
      <c r="M19" s="35">
        <f t="shared" si="2"/>
        <v>40000</v>
      </c>
      <c r="N19" s="53"/>
      <c r="O19" s="54"/>
      <c r="P19" s="54"/>
    </row>
    <row r="20" spans="1:16" s="55" customFormat="1" ht="15" customHeight="1" thickBot="1">
      <c r="A20" s="56"/>
      <c r="B20" s="44" t="s">
        <v>64</v>
      </c>
      <c r="C20" s="57"/>
      <c r="D20" s="58"/>
      <c r="E20" s="59">
        <v>5000</v>
      </c>
      <c r="F20" s="60"/>
      <c r="G20" s="61"/>
      <c r="H20" s="62"/>
      <c r="I20" s="62"/>
      <c r="J20" s="62"/>
      <c r="K20" s="62"/>
      <c r="L20" s="63">
        <v>5000</v>
      </c>
      <c r="M20" s="35">
        <f t="shared" si="2"/>
        <v>5000</v>
      </c>
      <c r="N20" s="53"/>
      <c r="O20" s="54"/>
      <c r="P20" s="54"/>
    </row>
    <row r="21" spans="1:16" s="55" customFormat="1" ht="15" customHeight="1" thickBot="1">
      <c r="A21" s="56"/>
      <c r="B21" s="44"/>
      <c r="C21" s="64"/>
      <c r="D21" s="65"/>
      <c r="E21" s="66"/>
      <c r="F21" s="67"/>
      <c r="G21" s="68"/>
      <c r="H21" s="69"/>
      <c r="I21" s="69"/>
      <c r="J21" s="69"/>
      <c r="K21" s="69"/>
      <c r="L21" s="70"/>
      <c r="M21" s="35">
        <f t="shared" si="2"/>
        <v>0</v>
      </c>
      <c r="N21" s="53"/>
      <c r="O21" s="54"/>
      <c r="P21" s="54"/>
    </row>
    <row r="22" spans="1:16" s="55" customFormat="1" ht="15" customHeight="1" thickBot="1">
      <c r="A22" s="56"/>
      <c r="B22" s="44"/>
      <c r="C22" s="64"/>
      <c r="D22" s="65"/>
      <c r="E22" s="66"/>
      <c r="F22" s="67"/>
      <c r="G22" s="68"/>
      <c r="H22" s="69"/>
      <c r="I22" s="69"/>
      <c r="J22" s="69"/>
      <c r="K22" s="69"/>
      <c r="L22" s="70"/>
      <c r="M22" s="35">
        <f t="shared" si="2"/>
        <v>0</v>
      </c>
      <c r="N22" s="53"/>
      <c r="O22" s="54"/>
      <c r="P22" s="54"/>
    </row>
    <row r="23" spans="1:16" s="55" customFormat="1" ht="15" customHeight="1" thickBot="1">
      <c r="A23" s="56"/>
      <c r="B23" s="44"/>
      <c r="C23" s="64"/>
      <c r="D23" s="65"/>
      <c r="E23" s="66"/>
      <c r="F23" s="67"/>
      <c r="G23" s="68"/>
      <c r="H23" s="69"/>
      <c r="I23" s="69"/>
      <c r="J23" s="69"/>
      <c r="K23" s="69"/>
      <c r="L23" s="70"/>
      <c r="M23" s="35">
        <f t="shared" si="2"/>
        <v>0</v>
      </c>
      <c r="N23" s="53"/>
      <c r="O23" s="54"/>
      <c r="P23" s="54"/>
    </row>
    <row r="24" spans="1:16" s="55" customFormat="1" ht="15" customHeight="1" thickBot="1">
      <c r="A24" s="56"/>
      <c r="B24" s="44"/>
      <c r="C24" s="64"/>
      <c r="D24" s="65"/>
      <c r="E24" s="66"/>
      <c r="F24" s="67"/>
      <c r="G24" s="68"/>
      <c r="H24" s="69"/>
      <c r="I24" s="69"/>
      <c r="J24" s="69"/>
      <c r="K24" s="69"/>
      <c r="L24" s="70"/>
      <c r="M24" s="35">
        <f t="shared" si="2"/>
        <v>0</v>
      </c>
      <c r="N24" s="53"/>
      <c r="O24" s="54"/>
      <c r="P24" s="54"/>
    </row>
    <row r="25" spans="1:16" s="55" customFormat="1" ht="15" customHeight="1" thickBot="1">
      <c r="A25" s="56"/>
      <c r="B25" s="71"/>
      <c r="C25" s="64"/>
      <c r="D25" s="72"/>
      <c r="E25" s="73"/>
      <c r="F25" s="67"/>
      <c r="G25" s="74"/>
      <c r="H25" s="75"/>
      <c r="I25" s="75"/>
      <c r="J25" s="75"/>
      <c r="K25" s="75"/>
      <c r="L25" s="76"/>
      <c r="M25" s="35">
        <f t="shared" si="2"/>
        <v>0</v>
      </c>
      <c r="N25" s="53"/>
      <c r="O25" s="54"/>
      <c r="P25" s="54"/>
    </row>
    <row r="26" spans="1:16" s="55" customFormat="1" ht="15" customHeight="1" thickBot="1">
      <c r="A26" s="56"/>
      <c r="B26" s="77"/>
      <c r="C26" s="64"/>
      <c r="D26" s="72"/>
      <c r="E26" s="73"/>
      <c r="F26" s="67"/>
      <c r="G26" s="74"/>
      <c r="H26" s="75"/>
      <c r="I26" s="75"/>
      <c r="J26" s="75"/>
      <c r="K26" s="75"/>
      <c r="L26" s="76"/>
      <c r="M26" s="35">
        <f t="shared" si="2"/>
        <v>0</v>
      </c>
      <c r="N26" s="53"/>
      <c r="O26" s="54"/>
      <c r="P26" s="54"/>
    </row>
    <row r="27" spans="1:16" s="55" customFormat="1" ht="15" customHeight="1" thickBot="1">
      <c r="A27" s="44"/>
      <c r="B27" s="123" t="s">
        <v>14</v>
      </c>
      <c r="C27" s="124"/>
      <c r="D27" s="78">
        <f>SUM(D10:D26)</f>
        <v>150000</v>
      </c>
      <c r="E27" s="78">
        <f>SUM(E10:E26)</f>
        <v>160000</v>
      </c>
      <c r="F27" s="78">
        <f>D27-E27</f>
        <v>-10000</v>
      </c>
      <c r="G27" s="78">
        <f aca="true" t="shared" si="3" ref="G27:M27">SUM(G10:G26)</f>
        <v>20000</v>
      </c>
      <c r="H27" s="78">
        <f t="shared" si="3"/>
        <v>20000</v>
      </c>
      <c r="I27" s="78">
        <f t="shared" si="3"/>
        <v>50000</v>
      </c>
      <c r="J27" s="78">
        <f t="shared" si="3"/>
        <v>40000</v>
      </c>
      <c r="K27" s="78">
        <f t="shared" si="3"/>
        <v>0</v>
      </c>
      <c r="L27" s="78">
        <f t="shared" si="3"/>
        <v>30000</v>
      </c>
      <c r="M27" s="78">
        <f t="shared" si="3"/>
        <v>160000</v>
      </c>
      <c r="N27" s="53"/>
      <c r="O27" s="54"/>
      <c r="P27" s="54"/>
    </row>
    <row r="28" spans="1:16" s="55" customFormat="1" ht="15" customHeight="1" thickBot="1">
      <c r="A28" s="77"/>
      <c r="B28" s="125" t="s">
        <v>18</v>
      </c>
      <c r="C28" s="126"/>
      <c r="D28" s="79"/>
      <c r="E28" s="80">
        <f aca="true" t="shared" si="4" ref="E28:L28">E27</f>
        <v>160000</v>
      </c>
      <c r="F28" s="81">
        <f t="shared" si="4"/>
        <v>-10000</v>
      </c>
      <c r="G28" s="81">
        <f t="shared" si="4"/>
        <v>20000</v>
      </c>
      <c r="H28" s="81">
        <f t="shared" si="4"/>
        <v>20000</v>
      </c>
      <c r="I28" s="81">
        <f t="shared" si="4"/>
        <v>50000</v>
      </c>
      <c r="J28" s="81">
        <f t="shared" si="4"/>
        <v>40000</v>
      </c>
      <c r="K28" s="81">
        <f t="shared" si="4"/>
        <v>0</v>
      </c>
      <c r="L28" s="81">
        <f t="shared" si="4"/>
        <v>30000</v>
      </c>
      <c r="M28" s="78"/>
      <c r="N28" s="53"/>
      <c r="O28" s="54"/>
      <c r="P28" s="54"/>
    </row>
    <row r="29" spans="1:16" s="85" customFormat="1" ht="10.5" customHeight="1">
      <c r="A29" s="82"/>
      <c r="B29" s="83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2"/>
      <c r="O29" s="82"/>
      <c r="P29" s="82"/>
    </row>
    <row r="30" spans="1:16" s="88" customFormat="1" ht="18" customHeight="1">
      <c r="A30" s="122" t="s">
        <v>46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87"/>
      <c r="O30" s="87"/>
      <c r="P30" s="87"/>
    </row>
    <row r="31" spans="1:16" s="88" customFormat="1" ht="18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7"/>
      <c r="O31" s="87"/>
      <c r="P31" s="87"/>
    </row>
    <row r="32" spans="1:16" s="88" customFormat="1" ht="18" customHeight="1">
      <c r="A32" s="122" t="s">
        <v>47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87"/>
      <c r="O32" s="87"/>
      <c r="P32" s="87"/>
    </row>
    <row r="33" spans="1:16" s="88" customFormat="1" ht="18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7"/>
      <c r="O33" s="87"/>
      <c r="P33" s="87"/>
    </row>
    <row r="34" spans="1:16" s="88" customFormat="1" ht="18" customHeight="1">
      <c r="A34" s="122" t="s">
        <v>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87"/>
      <c r="O34" s="87"/>
      <c r="P34" s="87"/>
    </row>
    <row r="35" spans="1:16" s="88" customFormat="1" ht="18" customHeight="1">
      <c r="A35" s="122" t="s">
        <v>49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87"/>
      <c r="O35" s="87"/>
      <c r="P35" s="87"/>
    </row>
    <row r="36" spans="1:16" s="88" customFormat="1" ht="18" customHeight="1">
      <c r="A36" s="122" t="s">
        <v>50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87"/>
      <c r="O36" s="87"/>
      <c r="P36" s="87"/>
    </row>
    <row r="37" spans="1:5" s="88" customFormat="1" ht="18" customHeight="1">
      <c r="A37" s="89"/>
      <c r="B37" s="89"/>
      <c r="C37" s="89"/>
      <c r="D37" s="89"/>
      <c r="E37" s="89"/>
    </row>
    <row r="38" spans="1:13" s="27" customFormat="1" ht="24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</row>
    <row r="39" spans="4:13" s="27" customFormat="1" ht="19.5"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4:13" s="27" customFormat="1" ht="19.5"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4:13" s="27" customFormat="1" ht="19.5"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="27" customFormat="1" ht="24">
      <c r="A42" s="1"/>
    </row>
  </sheetData>
  <sheetProtection/>
  <mergeCells count="12">
    <mergeCell ref="A34:M34"/>
    <mergeCell ref="A35:M35"/>
    <mergeCell ref="A36:M36"/>
    <mergeCell ref="A30:M30"/>
    <mergeCell ref="B27:C27"/>
    <mergeCell ref="B28:C28"/>
    <mergeCell ref="A2:P2"/>
    <mergeCell ref="A4:B4"/>
    <mergeCell ref="C4:H4"/>
    <mergeCell ref="D5:F5"/>
    <mergeCell ref="G5:M5"/>
    <mergeCell ref="A32:M32"/>
  </mergeCells>
  <printOptions/>
  <pageMargins left="0.35433070866141736" right="0.15748031496062992" top="0.3937007874015748" bottom="0.3937007874015748" header="0" footer="0"/>
  <pageSetup horizontalDpi="600" verticalDpi="600" orientation="landscape" paperSize="9" r:id="rId3"/>
  <headerFooter alignWithMargins="0">
    <oddFooter>&amp;R&amp;"EucrosiaUPC,ตัวปกติ"&amp;13 23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1" sqref="F1"/>
    </sheetView>
  </sheetViews>
  <sheetFormatPr defaultColWidth="9.140625" defaultRowHeight="21.75"/>
  <cols>
    <col min="1" max="1" width="24.28125" style="1" customWidth="1"/>
    <col min="2" max="2" width="16.421875" style="1" customWidth="1"/>
    <col min="3" max="3" width="4.57421875" style="1" customWidth="1"/>
    <col min="4" max="4" width="18.7109375" style="1" customWidth="1"/>
    <col min="5" max="6" width="14.7109375" style="1" customWidth="1"/>
    <col min="7" max="16384" width="9.140625" style="1" customWidth="1"/>
  </cols>
  <sheetData>
    <row r="1" ht="24">
      <c r="F1" s="1" t="s">
        <v>82</v>
      </c>
    </row>
    <row r="2" spans="1:6" ht="24">
      <c r="A2" s="127" t="s">
        <v>52</v>
      </c>
      <c r="B2" s="127"/>
      <c r="C2" s="127"/>
      <c r="D2" s="127"/>
      <c r="E2" s="127"/>
      <c r="F2" s="127"/>
    </row>
    <row r="3" spans="1:6" ht="24">
      <c r="A3" s="127" t="s">
        <v>53</v>
      </c>
      <c r="B3" s="127"/>
      <c r="C3" s="127"/>
      <c r="D3" s="127"/>
      <c r="E3" s="127"/>
      <c r="F3" s="127"/>
    </row>
    <row r="4" spans="1:6" ht="24.75" thickBot="1">
      <c r="A4" s="128" t="s">
        <v>65</v>
      </c>
      <c r="B4" s="128"/>
      <c r="C4" s="128"/>
      <c r="D4" s="128"/>
      <c r="E4" s="128"/>
      <c r="F4" s="128"/>
    </row>
    <row r="5" ht="24.75" thickTop="1"/>
    <row r="6" ht="24">
      <c r="A6" s="1" t="s">
        <v>54</v>
      </c>
    </row>
    <row r="7" ht="24">
      <c r="A7" s="1" t="s">
        <v>55</v>
      </c>
    </row>
    <row r="9" spans="1:6" ht="24.75" thickBot="1">
      <c r="A9" s="92" t="s">
        <v>2</v>
      </c>
      <c r="B9" s="92"/>
      <c r="C9" s="92"/>
      <c r="D9" s="92"/>
      <c r="E9" s="92"/>
      <c r="F9" s="92"/>
    </row>
    <row r="10" spans="1:6" ht="24">
      <c r="A10" s="93" t="s">
        <v>19</v>
      </c>
      <c r="B10" s="94" t="s">
        <v>20</v>
      </c>
      <c r="D10" s="93" t="s">
        <v>21</v>
      </c>
      <c r="E10" s="93" t="s">
        <v>15</v>
      </c>
      <c r="F10" s="95" t="s">
        <v>15</v>
      </c>
    </row>
    <row r="11" spans="2:6" ht="24">
      <c r="B11" s="94" t="s">
        <v>22</v>
      </c>
      <c r="D11" s="93" t="s">
        <v>23</v>
      </c>
      <c r="E11" s="93" t="s">
        <v>14</v>
      </c>
      <c r="F11" s="95" t="s">
        <v>7</v>
      </c>
    </row>
    <row r="12" spans="1:6" ht="24">
      <c r="A12" s="1" t="s">
        <v>24</v>
      </c>
      <c r="B12" s="96">
        <f>+งวด1!G27</f>
        <v>20000</v>
      </c>
      <c r="C12" s="97"/>
      <c r="D12" s="98">
        <f aca="true" t="shared" si="0" ref="D12:D18">+B12</f>
        <v>20000</v>
      </c>
      <c r="E12" s="97">
        <f>งวด1!G7</f>
        <v>40000</v>
      </c>
      <c r="F12" s="99">
        <f>+E12-D12</f>
        <v>20000</v>
      </c>
    </row>
    <row r="13" spans="1:6" ht="24">
      <c r="A13" s="1" t="s">
        <v>37</v>
      </c>
      <c r="B13" s="96">
        <f>+งวด1!H27</f>
        <v>20000</v>
      </c>
      <c r="C13" s="97"/>
      <c r="D13" s="98">
        <f t="shared" si="0"/>
        <v>20000</v>
      </c>
      <c r="E13" s="97">
        <f>งวด1!H7</f>
        <v>40000</v>
      </c>
      <c r="F13" s="99">
        <f aca="true" t="shared" si="1" ref="F13:F18">+E13-D13</f>
        <v>20000</v>
      </c>
    </row>
    <row r="14" spans="1:6" ht="24">
      <c r="A14" s="1" t="s">
        <v>25</v>
      </c>
      <c r="B14" s="96">
        <f>+งวด1!I27</f>
        <v>50000</v>
      </c>
      <c r="C14" s="97"/>
      <c r="D14" s="98">
        <f t="shared" si="0"/>
        <v>50000</v>
      </c>
      <c r="E14" s="97">
        <f>งวด1!I7</f>
        <v>50000</v>
      </c>
      <c r="F14" s="99">
        <f t="shared" si="1"/>
        <v>0</v>
      </c>
    </row>
    <row r="15" spans="1:6" ht="24">
      <c r="A15" s="1" t="s">
        <v>38</v>
      </c>
      <c r="B15" s="96">
        <f>+งวด1!J27</f>
        <v>40000</v>
      </c>
      <c r="D15" s="98">
        <f t="shared" si="0"/>
        <v>40000</v>
      </c>
      <c r="E15" s="97">
        <f>งวด1!J7</f>
        <v>40000</v>
      </c>
      <c r="F15" s="99">
        <f t="shared" si="1"/>
        <v>0</v>
      </c>
    </row>
    <row r="16" spans="1:6" ht="24">
      <c r="A16" s="1" t="s">
        <v>39</v>
      </c>
      <c r="B16" s="96">
        <f>+งวด1!K27</f>
        <v>0</v>
      </c>
      <c r="D16" s="98">
        <f t="shared" si="0"/>
        <v>0</v>
      </c>
      <c r="E16" s="97">
        <f>งวด1!K7</f>
        <v>0</v>
      </c>
      <c r="F16" s="99">
        <f t="shared" si="1"/>
        <v>0</v>
      </c>
    </row>
    <row r="17" spans="1:6" ht="24">
      <c r="A17" s="1" t="s">
        <v>66</v>
      </c>
      <c r="B17" s="96">
        <f>+งวด1!L27</f>
        <v>30000</v>
      </c>
      <c r="D17" s="98">
        <f t="shared" si="0"/>
        <v>30000</v>
      </c>
      <c r="E17" s="97">
        <f>งวด1!L7</f>
        <v>30000</v>
      </c>
      <c r="F17" s="99">
        <f t="shared" si="1"/>
        <v>0</v>
      </c>
    </row>
    <row r="18" spans="1:6" ht="24">
      <c r="A18" s="1" t="s">
        <v>26</v>
      </c>
      <c r="B18" s="96">
        <f>+งวด1!K29</f>
        <v>0</v>
      </c>
      <c r="D18" s="98">
        <f t="shared" si="0"/>
        <v>0</v>
      </c>
      <c r="E18" s="98">
        <f>+C18</f>
        <v>0</v>
      </c>
      <c r="F18" s="99">
        <f t="shared" si="1"/>
        <v>0</v>
      </c>
    </row>
    <row r="19" spans="1:6" ht="24.75" thickBot="1">
      <c r="A19" s="93" t="s">
        <v>14</v>
      </c>
      <c r="B19" s="100">
        <f>SUM(B12:B18)</f>
        <v>160000</v>
      </c>
      <c r="D19" s="101">
        <f>SUM(D12:D18)</f>
        <v>160000</v>
      </c>
      <c r="E19" s="102">
        <f>SUM(E12:E18)</f>
        <v>200000</v>
      </c>
      <c r="F19" s="103">
        <f>SUM(F12:F18)</f>
        <v>40000</v>
      </c>
    </row>
    <row r="20" ht="10.5" customHeight="1"/>
    <row r="21" spans="2:4" ht="24">
      <c r="B21" s="104" t="s">
        <v>27</v>
      </c>
      <c r="C21" s="105"/>
      <c r="D21" s="105"/>
    </row>
    <row r="22" ht="24">
      <c r="A22" s="106" t="s">
        <v>28</v>
      </c>
    </row>
    <row r="23" spans="1:5" ht="24">
      <c r="A23" s="1" t="s">
        <v>77</v>
      </c>
      <c r="B23" s="97">
        <f>งวด1!D27</f>
        <v>150000</v>
      </c>
      <c r="C23" s="1" t="s">
        <v>29</v>
      </c>
      <c r="E23" s="1" t="s">
        <v>56</v>
      </c>
    </row>
    <row r="24" spans="1:5" ht="24">
      <c r="A24" s="1" t="s">
        <v>30</v>
      </c>
      <c r="B24" s="97">
        <f>+งวด1!D26</f>
        <v>0</v>
      </c>
      <c r="E24" s="1" t="s">
        <v>57</v>
      </c>
    </row>
    <row r="25" spans="1:4" ht="24.75" thickBot="1">
      <c r="A25" s="93" t="s">
        <v>14</v>
      </c>
      <c r="B25" s="101">
        <f>SUM(B23:B24)</f>
        <v>150000</v>
      </c>
      <c r="C25" s="1" t="s">
        <v>29</v>
      </c>
      <c r="D25" s="1" t="s">
        <v>31</v>
      </c>
    </row>
    <row r="26" spans="1:2" ht="24">
      <c r="A26" s="107" t="s">
        <v>32</v>
      </c>
      <c r="B26" s="108"/>
    </row>
    <row r="27" spans="1:3" ht="24">
      <c r="A27" s="1" t="s">
        <v>67</v>
      </c>
      <c r="B27" s="97">
        <f>+D19</f>
        <v>160000</v>
      </c>
      <c r="C27" s="1" t="s">
        <v>29</v>
      </c>
    </row>
    <row r="28" spans="1:4" ht="24.75" thickBot="1">
      <c r="A28" s="93" t="s">
        <v>14</v>
      </c>
      <c r="B28" s="100">
        <f>+B27</f>
        <v>160000</v>
      </c>
      <c r="C28" s="1" t="s">
        <v>29</v>
      </c>
      <c r="D28" s="1" t="s">
        <v>33</v>
      </c>
    </row>
    <row r="29" spans="1:5" ht="24.75" thickBot="1">
      <c r="A29" s="1" t="s">
        <v>34</v>
      </c>
      <c r="B29" s="101">
        <f>+B25-B28</f>
        <v>-10000</v>
      </c>
      <c r="C29" s="1" t="s">
        <v>29</v>
      </c>
      <c r="E29" s="97"/>
    </row>
    <row r="30" spans="1:4" ht="24">
      <c r="A30" s="109" t="s">
        <v>40</v>
      </c>
      <c r="B30" s="110"/>
      <c r="C30" s="109" t="s">
        <v>29</v>
      </c>
      <c r="D30" s="109" t="s">
        <v>41</v>
      </c>
    </row>
    <row r="31" spans="1:4" ht="24.75" thickBot="1">
      <c r="A31" s="1" t="s">
        <v>42</v>
      </c>
      <c r="B31" s="111">
        <f>+B29-B30</f>
        <v>-10000</v>
      </c>
      <c r="C31" s="1" t="s">
        <v>43</v>
      </c>
      <c r="D31" s="1" t="s">
        <v>41</v>
      </c>
    </row>
    <row r="32" ht="24.75" thickTop="1"/>
    <row r="33" spans="1:6" ht="24">
      <c r="A33" s="112" t="s">
        <v>35</v>
      </c>
      <c r="B33" s="113"/>
      <c r="C33" s="113"/>
      <c r="D33" s="112" t="s">
        <v>35</v>
      </c>
      <c r="E33" s="113"/>
      <c r="F33" s="113"/>
    </row>
    <row r="34" spans="2:5" ht="24">
      <c r="B34" s="129" t="s">
        <v>44</v>
      </c>
      <c r="C34" s="129"/>
      <c r="E34" s="1" t="s">
        <v>36</v>
      </c>
    </row>
  </sheetData>
  <sheetProtection/>
  <mergeCells count="4">
    <mergeCell ref="A2:F2"/>
    <mergeCell ref="A3:F3"/>
    <mergeCell ref="A4:F4"/>
    <mergeCell ref="B34:C34"/>
  </mergeCells>
  <printOptions/>
  <pageMargins left="0.75" right="0.75" top="0.7" bottom="0.47" header="0.5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สำนักงานกองทุนสนับสนุนการวิจัย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</dc:creator>
  <cp:keywords/>
  <dc:description/>
  <cp:lastModifiedBy>host1</cp:lastModifiedBy>
  <cp:lastPrinted>2011-01-13T10:17:15Z</cp:lastPrinted>
  <dcterms:created xsi:type="dcterms:W3CDTF">1999-05-21T09:04:31Z</dcterms:created>
  <dcterms:modified xsi:type="dcterms:W3CDTF">2021-08-04T05:07:02Z</dcterms:modified>
  <cp:category/>
  <cp:version/>
  <cp:contentType/>
  <cp:contentStatus/>
</cp:coreProperties>
</file>